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01 01 2004" sheetId="1" r:id="rId1"/>
  </sheets>
  <externalReferences>
    <externalReference r:id="rId4"/>
  </externalReferences>
  <definedNames>
    <definedName name="_xlnm.Print_Titles" localSheetId="0">'01 01 2004'!$1:$1</definedName>
    <definedName name="TIMBRES_97_REGLES_UD_ACTIFS" localSheetId="0">'[1]fni ret 2001 2002'!#REF!</definedName>
    <definedName name="TIMBRES_97_REGLES_UD_ACTIFS">#REF!</definedName>
    <definedName name="Z_0D18CC41_B462_11D3_8DE7_E956338E7839_.wvu.PrintArea" localSheetId="0" hidden="1">'01 01 2004'!$A$1:$A$11</definedName>
    <definedName name="Z_0D18CC41_B462_11D3_8DE7_E956338E7839_.wvu.PrintTitles" localSheetId="0" hidden="1">'01 01 2004'!$1:$1</definedName>
    <definedName name="_xlnm.Print_Area" localSheetId="0">'01 01 2004'!$A$1:$Q$24</definedName>
  </definedNames>
  <calcPr fullCalcOnLoad="1"/>
</workbook>
</file>

<file path=xl/sharedStrings.xml><?xml version="1.0" encoding="utf-8"?>
<sst xmlns="http://schemas.openxmlformats.org/spreadsheetml/2006/main" count="63" uniqueCount="47">
  <si>
    <t>SYNDICATS</t>
  </si>
  <si>
    <t>observations</t>
  </si>
  <si>
    <t>secteur                 P et N               F P           F P E                       Privé</t>
  </si>
  <si>
    <t>D. U.                        D.P.                 C.E.</t>
  </si>
  <si>
    <t>date des élections</t>
  </si>
  <si>
    <r>
      <t xml:space="preserve">TOTAL            </t>
    </r>
    <r>
      <rPr>
        <b/>
        <sz val="10"/>
        <rFont val="Arial Narrow"/>
        <family val="2"/>
      </rPr>
      <t xml:space="preserve"> Inscrits</t>
    </r>
  </si>
  <si>
    <r>
      <t xml:space="preserve">TOTAL   </t>
    </r>
    <r>
      <rPr>
        <b/>
        <sz val="10"/>
        <rFont val="Arial Narrow"/>
        <family val="2"/>
      </rPr>
      <t xml:space="preserve">          Votants</t>
    </r>
  </si>
  <si>
    <r>
      <t xml:space="preserve">TOTAL          </t>
    </r>
    <r>
      <rPr>
        <b/>
        <sz val="10"/>
        <rFont val="Arial Narrow"/>
        <family val="2"/>
      </rPr>
      <t xml:space="preserve">   Exprimés</t>
    </r>
  </si>
  <si>
    <r>
      <t xml:space="preserve">TOTAL  </t>
    </r>
    <r>
      <rPr>
        <b/>
        <sz val="10"/>
        <rFont val="Arial Narrow"/>
        <family val="2"/>
      </rPr>
      <t xml:space="preserve">          CGT</t>
    </r>
  </si>
  <si>
    <r>
      <t xml:space="preserve">TOTAL  </t>
    </r>
    <r>
      <rPr>
        <b/>
        <sz val="10"/>
        <rFont val="Arial Narrow"/>
        <family val="2"/>
      </rPr>
      <t xml:space="preserve">          CFDT</t>
    </r>
  </si>
  <si>
    <r>
      <t xml:space="preserve">TOTAL  </t>
    </r>
    <r>
      <rPr>
        <b/>
        <sz val="10"/>
        <rFont val="Arial Narrow"/>
        <family val="2"/>
      </rPr>
      <t xml:space="preserve">          FO</t>
    </r>
  </si>
  <si>
    <r>
      <t xml:space="preserve">TOTAL  </t>
    </r>
    <r>
      <rPr>
        <b/>
        <sz val="10"/>
        <rFont val="Arial Narrow"/>
        <family val="2"/>
      </rPr>
      <t xml:space="preserve">          CFTC</t>
    </r>
  </si>
  <si>
    <r>
      <t xml:space="preserve">TOTAL  </t>
    </r>
    <r>
      <rPr>
        <b/>
        <sz val="10"/>
        <rFont val="Arial Narrow"/>
        <family val="2"/>
      </rPr>
      <t xml:space="preserve">          CGC</t>
    </r>
  </si>
  <si>
    <r>
      <t xml:space="preserve">TOTAL  </t>
    </r>
    <r>
      <rPr>
        <b/>
        <sz val="10"/>
        <rFont val="Arial Narrow"/>
        <family val="2"/>
      </rPr>
      <t xml:space="preserve">          FSU</t>
    </r>
  </si>
  <si>
    <r>
      <t xml:space="preserve">TOTAL  </t>
    </r>
    <r>
      <rPr>
        <b/>
        <sz val="10"/>
        <rFont val="Arial Narrow"/>
        <family val="2"/>
      </rPr>
      <t xml:space="preserve">          UNSA</t>
    </r>
  </si>
  <si>
    <r>
      <t xml:space="preserve">TOTAL  </t>
    </r>
    <r>
      <rPr>
        <b/>
        <sz val="10"/>
        <rFont val="Arial Narrow"/>
        <family val="2"/>
      </rPr>
      <t xml:space="preserve">          autres ou cand. Libres</t>
    </r>
  </si>
  <si>
    <t>VERIF EXPRIMéS</t>
  </si>
  <si>
    <t>BANQUE DE FRANCE</t>
  </si>
  <si>
    <t>F P</t>
  </si>
  <si>
    <t xml:space="preserve">D P </t>
  </si>
  <si>
    <t>Education Nationale</t>
  </si>
  <si>
    <t>CTP</t>
  </si>
  <si>
    <t>A.C.V.G.</t>
  </si>
  <si>
    <t>F P E</t>
  </si>
  <si>
    <t>CHSCT</t>
  </si>
  <si>
    <t>AIR CINQ MARS</t>
  </si>
  <si>
    <t>Commission Locale Interministerielle de Coordination</t>
  </si>
  <si>
    <t>CLIC</t>
  </si>
  <si>
    <t>E.A.T TOURS</t>
  </si>
  <si>
    <t>CAP</t>
  </si>
  <si>
    <t>ERGM NOUATRE</t>
  </si>
  <si>
    <t>S.G.P.E.N.</t>
  </si>
  <si>
    <t>P.T.T.</t>
  </si>
  <si>
    <t>France Télécom</t>
  </si>
  <si>
    <t>La Poste Titulaires</t>
  </si>
  <si>
    <t>Les Communaux</t>
  </si>
  <si>
    <t>CNRACL</t>
  </si>
  <si>
    <t>la santé publique</t>
  </si>
  <si>
    <t>TOTAL</t>
  </si>
  <si>
    <t>FP et FPE</t>
  </si>
  <si>
    <t>ELECTIONS PRUD'HOMALES</t>
  </si>
  <si>
    <t>surface</t>
  </si>
  <si>
    <t>surface actuelle</t>
  </si>
  <si>
    <t xml:space="preserve">difference </t>
  </si>
  <si>
    <t>augmentation en %</t>
  </si>
  <si>
    <t>TOTAL SOLIDAIRES SUD</t>
  </si>
  <si>
    <t>CAPD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</si>
</sst>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yyyy"/>
    <numFmt numFmtId="173" formatCode="\1\9\90"/>
    <numFmt numFmtId="174" formatCode="\1\9\9\9"/>
    <numFmt numFmtId="175" formatCode="0;[Red]0"/>
    <numFmt numFmtId="176" formatCode="mmmmm\-yy"/>
    <numFmt numFmtId="177" formatCode="d\-mmm\-yyyy"/>
    <numFmt numFmtId="178" formatCode="mmmmm"/>
    <numFmt numFmtId="179" formatCode="_-* #,##0.000\ _F_-;\-* #,##0.000\ _F_-;_-* &quot;-&quot;??\ _F_-;_-@_-"/>
    <numFmt numFmtId="180" formatCode="_-* #,##0.0000\ _F_-;\-* #,##0.0000\ _F_-;_-* &quot;-&quot;??\ _F_-;_-@_-"/>
    <numFmt numFmtId="181" formatCode="_-* #,##0.00000\ _F_-;\-* #,##0.00000\ _F_-;_-* &quot;-&quot;??\ _F_-;_-@_-"/>
    <numFmt numFmtId="182" formatCode="_-* #,##0.000000\ _F_-;\-* #,##0.000000\ _F_-;_-* &quot;-&quot;??\ _F_-;_-@_-"/>
    <numFmt numFmtId="183" formatCode="_-* #,##0.0000000\ _F_-;\-* #,##0.0000000\ _F_-;_-* &quot;-&quot;??\ _F_-;_-@_-"/>
    <numFmt numFmtId="184" formatCode="_-* #,##0.00000000\ _F_-;\-* #,##0.00000000\ _F_-;_-* &quot;-&quot;??\ _F_-;_-@_-"/>
    <numFmt numFmtId="185" formatCode="0.0"/>
    <numFmt numFmtId="186" formatCode="_-* #,##0.000\ &quot;F&quot;_-;\-* #,##0.000\ &quot;F&quot;_-;_-* &quot;-&quot;??\ &quot;F&quot;_-;_-@_-"/>
    <numFmt numFmtId="187" formatCode="_-* #,##0.00\ [$€-1]_-;\-* #,##0.00\ [$€-1]_-;_-* &quot;-&quot;??\ [$€-1]_-"/>
    <numFmt numFmtId="188" formatCode="_-* #,##0.0\ &quot;F&quot;_-;\-* #,##0.0\ &quot;F&quot;_-;_-* &quot;-&quot;??\ &quot;F&quot;_-;_-@_-"/>
    <numFmt numFmtId="189" formatCode="_-* #,##0\ &quot;F&quot;_-;\-* #,##0\ &quot;F&quot;_-;_-* &quot;-&quot;??\ &quot;F&quot;_-;_-@_-"/>
    <numFmt numFmtId="190" formatCode="[$-40C]dddd\ d\ mmmm\ yyyy"/>
    <numFmt numFmtId="191" formatCode="d/m/yy;@"/>
    <numFmt numFmtId="192" formatCode="mmm\-yyyy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91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1" xfId="0" applyFill="1" applyBorder="1" applyAlignment="1">
      <alignment/>
    </xf>
    <xf numFmtId="191" fontId="0" fillId="0" borderId="1" xfId="0" applyNumberFormat="1" applyFill="1" applyBorder="1" applyAlignment="1">
      <alignment/>
    </xf>
    <xf numFmtId="0" fontId="0" fillId="2" borderId="1" xfId="0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1" xfId="0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0" fillId="0" borderId="2" xfId="0" applyFill="1" applyBorder="1" applyAlignment="1">
      <alignment/>
    </xf>
    <xf numFmtId="191" fontId="0" fillId="0" borderId="2" xfId="0" applyNumberFormat="1" applyFill="1" applyBorder="1" applyAlignment="1">
      <alignment/>
    </xf>
    <xf numFmtId="0" fontId="3" fillId="0" borderId="3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/>
      <protection locked="0"/>
    </xf>
    <xf numFmtId="0" fontId="0" fillId="0" borderId="4" xfId="0" applyFill="1" applyBorder="1" applyAlignment="1">
      <alignment/>
    </xf>
    <xf numFmtId="191" fontId="0" fillId="0" borderId="4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2" borderId="6" xfId="0" applyFill="1" applyBorder="1" applyAlignment="1" applyProtection="1">
      <alignment/>
      <protection/>
    </xf>
    <xf numFmtId="0" fontId="3" fillId="0" borderId="7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/>
      <protection locked="0"/>
    </xf>
    <xf numFmtId="0" fontId="0" fillId="0" borderId="8" xfId="0" applyFill="1" applyBorder="1" applyAlignment="1">
      <alignment/>
    </xf>
    <xf numFmtId="191" fontId="0" fillId="0" borderId="8" xfId="0" applyNumberFormat="1" applyFill="1" applyBorder="1" applyAlignment="1">
      <alignment/>
    </xf>
    <xf numFmtId="10" fontId="0" fillId="0" borderId="8" xfId="0" applyNumberFormat="1" applyFill="1" applyBorder="1" applyAlignment="1">
      <alignment/>
    </xf>
    <xf numFmtId="10" fontId="0" fillId="0" borderId="9" xfId="0" applyNumberFormat="1" applyFill="1" applyBorder="1" applyAlignment="1">
      <alignment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/>
      <protection/>
    </xf>
    <xf numFmtId="14" fontId="0" fillId="0" borderId="4" xfId="0" applyNumberFormat="1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91" fontId="0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1" fontId="0" fillId="0" borderId="0" xfId="0" applyNumberFormat="1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91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" fontId="7" fillId="0" borderId="0" xfId="0" applyNumberFormat="1" applyFont="1" applyFill="1" applyAlignment="1">
      <alignment/>
    </xf>
    <xf numFmtId="19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19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0" fontId="8" fillId="0" borderId="0" xfId="0" applyNumberFormat="1" applyFont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Fran&#231;ois\Mes%20documents\christian\etude%20cotisations%202003\cotis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tis retraité 2002"/>
      <sheetName val="fni ret 2001 2002"/>
      <sheetName val="cotis 2001"/>
      <sheetName val="cotis 2002"/>
      <sheetName val="cotis 2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30"/>
  <sheetViews>
    <sheetView showZeros="0" tabSelected="1" zoomScale="75" zoomScaleNormal="75" workbookViewId="0" topLeftCell="A1">
      <selection activeCell="F6" sqref="F6"/>
    </sheetView>
  </sheetViews>
  <sheetFormatPr defaultColWidth="11.421875" defaultRowHeight="12.75"/>
  <cols>
    <col min="1" max="1" width="21.421875" style="14" customWidth="1"/>
    <col min="2" max="2" width="7.28125" style="14" customWidth="1"/>
    <col min="3" max="3" width="7.8515625" style="14" customWidth="1"/>
    <col min="4" max="4" width="8.28125" style="14" customWidth="1"/>
    <col min="5" max="5" width="9.8515625" style="14" customWidth="1"/>
    <col min="6" max="6" width="8.8515625" style="58" bestFit="1" customWidth="1"/>
    <col min="7" max="7" width="6.57421875" style="14" customWidth="1"/>
    <col min="8" max="8" width="6.140625" style="14" customWidth="1"/>
    <col min="9" max="9" width="6.8515625" style="14" customWidth="1"/>
    <col min="10" max="14" width="7.8515625" style="14" bestFit="1" customWidth="1"/>
    <col min="15" max="15" width="7.00390625" style="14" customWidth="1"/>
    <col min="16" max="16" width="6.8515625" style="14" customWidth="1"/>
    <col min="17" max="17" width="6.7109375" style="14" customWidth="1"/>
    <col min="18" max="18" width="5.7109375" style="14" customWidth="1"/>
    <col min="19" max="19" width="12.57421875" style="14" bestFit="1" customWidth="1"/>
    <col min="20" max="24" width="8.140625" style="14" bestFit="1" customWidth="1"/>
    <col min="25" max="27" width="8.140625" style="14" customWidth="1"/>
    <col min="28" max="28" width="8.140625" style="14" bestFit="1" customWidth="1"/>
    <col min="29" max="30" width="6.57421875" style="14" customWidth="1"/>
    <col min="31" max="31" width="8.00390625" style="14" customWidth="1"/>
    <col min="32" max="40" width="6.00390625" style="14" customWidth="1"/>
    <col min="41" max="41" width="5.421875" style="37" customWidth="1"/>
    <col min="42" max="46" width="7.8515625" style="14" bestFit="1" customWidth="1"/>
    <col min="47" max="48" width="7.8515625" style="14" customWidth="1"/>
    <col min="49" max="49" width="7.8515625" style="14" bestFit="1" customWidth="1"/>
    <col min="50" max="51" width="6.8515625" style="14" customWidth="1"/>
    <col min="52" max="52" width="7.8515625" style="14" customWidth="1"/>
    <col min="53" max="61" width="6.140625" style="14" customWidth="1"/>
    <col min="62" max="62" width="5.421875" style="37" customWidth="1"/>
    <col min="63" max="67" width="7.8515625" style="14" bestFit="1" customWidth="1"/>
    <col min="68" max="68" width="7.8515625" style="14" customWidth="1"/>
    <col min="69" max="69" width="7.8515625" style="14" bestFit="1" customWidth="1"/>
    <col min="70" max="70" width="3.140625" style="14" customWidth="1"/>
    <col min="71" max="71" width="6.28125" style="14" customWidth="1"/>
    <col min="72" max="72" width="7.8515625" style="14" customWidth="1"/>
    <col min="73" max="75" width="8.00390625" style="14" customWidth="1"/>
    <col min="76" max="77" width="6.28125" style="14" customWidth="1"/>
    <col min="78" max="79" width="7.57421875" style="14" bestFit="1" customWidth="1"/>
    <col min="80" max="80" width="6.28125" style="14" customWidth="1"/>
    <col min="81" max="84" width="5.57421875" style="14" customWidth="1"/>
    <col min="85" max="85" width="8.00390625" style="14" customWidth="1"/>
    <col min="86" max="16384" width="11.421875" style="14" customWidth="1"/>
  </cols>
  <sheetData>
    <row r="1" spans="1:18" s="7" customFormat="1" ht="64.5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45</v>
      </c>
      <c r="Q1" s="5" t="s">
        <v>15</v>
      </c>
      <c r="R1" s="6" t="s">
        <v>16</v>
      </c>
    </row>
    <row r="2" spans="1:62" ht="12.75">
      <c r="A2" s="8" t="s">
        <v>17</v>
      </c>
      <c r="B2" s="9"/>
      <c r="C2" s="10" t="s">
        <v>18</v>
      </c>
      <c r="D2" s="11" t="s">
        <v>19</v>
      </c>
      <c r="E2" s="12">
        <v>37642</v>
      </c>
      <c r="F2" s="11">
        <v>63</v>
      </c>
      <c r="G2" s="11">
        <v>57</v>
      </c>
      <c r="H2" s="11">
        <v>48</v>
      </c>
      <c r="I2" s="11">
        <v>19</v>
      </c>
      <c r="J2" s="11">
        <v>19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10</v>
      </c>
      <c r="R2" s="13">
        <f aca="true" t="shared" si="0" ref="R2:R17">IF(SUM(I2:Q2)=H2,0,H2-(SUM(I2:Q2)))</f>
        <v>0</v>
      </c>
      <c r="AO2" s="14"/>
      <c r="BJ2" s="14"/>
    </row>
    <row r="3" spans="1:62" ht="12.75">
      <c r="A3" s="8" t="s">
        <v>20</v>
      </c>
      <c r="B3" s="9"/>
      <c r="C3" s="10" t="s">
        <v>18</v>
      </c>
      <c r="D3" s="11" t="s">
        <v>21</v>
      </c>
      <c r="E3" s="12">
        <v>39797</v>
      </c>
      <c r="F3" s="11">
        <v>8349</v>
      </c>
      <c r="G3" s="11">
        <v>5858</v>
      </c>
      <c r="H3" s="11">
        <v>3642</v>
      </c>
      <c r="I3" s="11">
        <v>43</v>
      </c>
      <c r="J3" s="11">
        <v>230</v>
      </c>
      <c r="K3" s="11">
        <v>487</v>
      </c>
      <c r="L3" s="11">
        <v>0</v>
      </c>
      <c r="M3" s="11">
        <v>0</v>
      </c>
      <c r="N3" s="11">
        <v>1704</v>
      </c>
      <c r="O3" s="11">
        <v>719</v>
      </c>
      <c r="P3" s="11">
        <v>303</v>
      </c>
      <c r="Q3" s="11">
        <v>156</v>
      </c>
      <c r="R3" s="13">
        <f t="shared" si="0"/>
        <v>0</v>
      </c>
      <c r="AO3" s="14"/>
      <c r="BJ3" s="14"/>
    </row>
    <row r="4" spans="1:62" ht="12.75">
      <c r="A4" s="8" t="s">
        <v>22</v>
      </c>
      <c r="B4" s="9"/>
      <c r="C4" s="9" t="s">
        <v>23</v>
      </c>
      <c r="D4" s="11" t="s">
        <v>24</v>
      </c>
      <c r="E4" s="12">
        <v>37945</v>
      </c>
      <c r="F4" s="11">
        <v>29</v>
      </c>
      <c r="G4" s="11">
        <v>28</v>
      </c>
      <c r="H4" s="11">
        <v>28</v>
      </c>
      <c r="I4" s="11">
        <v>7</v>
      </c>
      <c r="J4" s="11">
        <v>5</v>
      </c>
      <c r="K4" s="11">
        <v>16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3">
        <f t="shared" si="0"/>
        <v>0</v>
      </c>
      <c r="AO4" s="14"/>
      <c r="BJ4" s="14"/>
    </row>
    <row r="5" spans="1:62" ht="12.75">
      <c r="A5" s="8" t="s">
        <v>25</v>
      </c>
      <c r="B5" s="9"/>
      <c r="C5" s="15" t="s">
        <v>23</v>
      </c>
      <c r="D5" s="11" t="s">
        <v>24</v>
      </c>
      <c r="E5" s="12">
        <v>37945</v>
      </c>
      <c r="F5" s="11">
        <v>66</v>
      </c>
      <c r="G5" s="11">
        <v>60</v>
      </c>
      <c r="H5" s="11">
        <v>56</v>
      </c>
      <c r="I5" s="11">
        <v>20</v>
      </c>
      <c r="J5" s="11">
        <v>7</v>
      </c>
      <c r="K5" s="11">
        <v>29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3">
        <f t="shared" si="0"/>
        <v>0</v>
      </c>
      <c r="AO5" s="14"/>
      <c r="BJ5" s="14"/>
    </row>
    <row r="6" spans="1:62" ht="12.75">
      <c r="A6" s="8" t="s">
        <v>26</v>
      </c>
      <c r="B6" s="9" t="s">
        <v>27</v>
      </c>
      <c r="C6" s="15" t="s">
        <v>23</v>
      </c>
      <c r="D6" s="11" t="s">
        <v>21</v>
      </c>
      <c r="E6" s="12">
        <v>39426</v>
      </c>
      <c r="F6" s="11">
        <v>3072</v>
      </c>
      <c r="G6" s="11">
        <v>2484</v>
      </c>
      <c r="H6" s="11">
        <v>2477</v>
      </c>
      <c r="I6" s="11">
        <v>830</v>
      </c>
      <c r="J6" s="11">
        <v>234</v>
      </c>
      <c r="K6" s="11">
        <v>420</v>
      </c>
      <c r="L6" s="11">
        <v>23</v>
      </c>
      <c r="M6" s="11">
        <v>126</v>
      </c>
      <c r="N6" s="11">
        <v>41</v>
      </c>
      <c r="O6" s="11">
        <v>528</v>
      </c>
      <c r="P6" s="11">
        <v>248</v>
      </c>
      <c r="Q6" s="11">
        <v>26</v>
      </c>
      <c r="R6" s="13">
        <f t="shared" si="0"/>
        <v>1</v>
      </c>
      <c r="AO6" s="14"/>
      <c r="BJ6" s="14"/>
    </row>
    <row r="7" spans="1:62" ht="12.75">
      <c r="A7" s="8" t="s">
        <v>28</v>
      </c>
      <c r="B7" s="9"/>
      <c r="C7" s="9" t="s">
        <v>23</v>
      </c>
      <c r="D7" s="11" t="s">
        <v>29</v>
      </c>
      <c r="E7" s="12">
        <v>36526</v>
      </c>
      <c r="F7" s="11">
        <v>189</v>
      </c>
      <c r="G7" s="11">
        <v>148</v>
      </c>
      <c r="H7" s="11">
        <v>145</v>
      </c>
      <c r="I7" s="11">
        <v>8</v>
      </c>
      <c r="J7" s="11">
        <v>24</v>
      </c>
      <c r="K7" s="11">
        <v>99</v>
      </c>
      <c r="L7" s="11">
        <v>14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3">
        <f t="shared" si="0"/>
        <v>0</v>
      </c>
      <c r="AO7" s="14"/>
      <c r="BJ7" s="14"/>
    </row>
    <row r="8" spans="1:62" ht="12.75">
      <c r="A8" s="8" t="s">
        <v>30</v>
      </c>
      <c r="B8" s="9"/>
      <c r="C8" s="9" t="s">
        <v>23</v>
      </c>
      <c r="D8" s="11" t="s">
        <v>24</v>
      </c>
      <c r="E8" s="12">
        <v>37622</v>
      </c>
      <c r="F8" s="11">
        <v>191</v>
      </c>
      <c r="G8" s="11">
        <v>148</v>
      </c>
      <c r="H8" s="11">
        <v>146</v>
      </c>
      <c r="I8" s="11">
        <v>68</v>
      </c>
      <c r="J8" s="11">
        <v>31</v>
      </c>
      <c r="K8" s="11">
        <v>47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3">
        <f t="shared" si="0"/>
        <v>0</v>
      </c>
      <c r="AO8" s="14"/>
      <c r="BJ8" s="14"/>
    </row>
    <row r="9" spans="1:62" ht="12.75">
      <c r="A9" s="8" t="s">
        <v>31</v>
      </c>
      <c r="B9" s="9"/>
      <c r="C9" s="9" t="s">
        <v>23</v>
      </c>
      <c r="D9" s="11" t="s">
        <v>29</v>
      </c>
      <c r="E9" s="12">
        <v>36892</v>
      </c>
      <c r="F9" s="11">
        <v>774</v>
      </c>
      <c r="G9" s="11">
        <v>669</v>
      </c>
      <c r="H9" s="11">
        <v>613</v>
      </c>
      <c r="I9" s="11">
        <v>117</v>
      </c>
      <c r="J9" s="11">
        <v>13</v>
      </c>
      <c r="K9" s="11">
        <v>81</v>
      </c>
      <c r="L9" s="11">
        <v>0</v>
      </c>
      <c r="M9" s="11">
        <v>0</v>
      </c>
      <c r="N9" s="11">
        <v>222</v>
      </c>
      <c r="O9" s="11">
        <v>180</v>
      </c>
      <c r="P9" s="11">
        <v>0</v>
      </c>
      <c r="Q9" s="11">
        <v>0</v>
      </c>
      <c r="R9" s="13">
        <f t="shared" si="0"/>
        <v>0</v>
      </c>
      <c r="AO9" s="14"/>
      <c r="BJ9" s="14"/>
    </row>
    <row r="10" spans="1:62" ht="12.75">
      <c r="A10" s="8" t="s">
        <v>32</v>
      </c>
      <c r="B10" s="10" t="s">
        <v>33</v>
      </c>
      <c r="C10" s="9"/>
      <c r="D10" s="11" t="s">
        <v>29</v>
      </c>
      <c r="E10" s="12">
        <v>36526</v>
      </c>
      <c r="F10" s="11">
        <v>1500</v>
      </c>
      <c r="G10" s="11">
        <v>1180</v>
      </c>
      <c r="H10" s="11">
        <v>1112</v>
      </c>
      <c r="I10" s="11">
        <v>416</v>
      </c>
      <c r="J10" s="11">
        <v>246</v>
      </c>
      <c r="K10" s="11">
        <v>128</v>
      </c>
      <c r="L10" s="11">
        <v>44</v>
      </c>
      <c r="M10" s="11">
        <v>4</v>
      </c>
      <c r="N10" s="11">
        <v>0</v>
      </c>
      <c r="O10" s="11">
        <v>19</v>
      </c>
      <c r="P10" s="11">
        <v>254</v>
      </c>
      <c r="Q10" s="11">
        <v>1</v>
      </c>
      <c r="R10" s="13">
        <f t="shared" si="0"/>
        <v>0</v>
      </c>
      <c r="AO10" s="14"/>
      <c r="BJ10" s="14"/>
    </row>
    <row r="11" spans="1:62" ht="12.75">
      <c r="A11" s="8" t="s">
        <v>32</v>
      </c>
      <c r="B11" s="9" t="s">
        <v>34</v>
      </c>
      <c r="C11" s="9"/>
      <c r="D11" s="11" t="s">
        <v>29</v>
      </c>
      <c r="E11" s="12">
        <v>36823</v>
      </c>
      <c r="F11" s="11">
        <v>1517</v>
      </c>
      <c r="G11" s="11">
        <v>1140</v>
      </c>
      <c r="H11" s="11">
        <v>1054</v>
      </c>
      <c r="I11" s="11">
        <v>428</v>
      </c>
      <c r="J11" s="11">
        <v>226</v>
      </c>
      <c r="K11" s="11">
        <v>172</v>
      </c>
      <c r="L11" s="11">
        <v>1</v>
      </c>
      <c r="M11" s="11">
        <v>5</v>
      </c>
      <c r="N11" s="11">
        <v>0</v>
      </c>
      <c r="O11" s="11">
        <v>0</v>
      </c>
      <c r="P11" s="11">
        <v>222</v>
      </c>
      <c r="Q11" s="11">
        <v>0</v>
      </c>
      <c r="R11" s="13">
        <f t="shared" si="0"/>
        <v>0</v>
      </c>
      <c r="AO11" s="14"/>
      <c r="BJ11" s="14"/>
    </row>
    <row r="12" spans="1:62" ht="12.75">
      <c r="A12" s="8" t="s">
        <v>35</v>
      </c>
      <c r="B12" s="9"/>
      <c r="C12" s="9" t="s">
        <v>23</v>
      </c>
      <c r="D12" s="11" t="s">
        <v>36</v>
      </c>
      <c r="E12" s="12">
        <v>39784</v>
      </c>
      <c r="F12" s="11">
        <v>8663</v>
      </c>
      <c r="G12" s="11">
        <v>4574</v>
      </c>
      <c r="H12" s="11">
        <v>4810</v>
      </c>
      <c r="I12" s="11">
        <v>1365</v>
      </c>
      <c r="J12" s="11">
        <v>706</v>
      </c>
      <c r="K12" s="11">
        <v>1229</v>
      </c>
      <c r="L12" s="11">
        <v>224</v>
      </c>
      <c r="M12" s="11">
        <v>166</v>
      </c>
      <c r="N12" s="11">
        <v>373</v>
      </c>
      <c r="O12" s="11">
        <v>542</v>
      </c>
      <c r="P12" s="11">
        <v>202</v>
      </c>
      <c r="Q12" s="11">
        <v>0</v>
      </c>
      <c r="R12" s="13">
        <f t="shared" si="0"/>
        <v>3</v>
      </c>
      <c r="AO12" s="14"/>
      <c r="BJ12" s="14"/>
    </row>
    <row r="13" spans="1:62" ht="13.5" thickBot="1">
      <c r="A13" s="16" t="s">
        <v>37</v>
      </c>
      <c r="B13" s="17"/>
      <c r="C13" s="17" t="s">
        <v>23</v>
      </c>
      <c r="D13" s="18" t="s">
        <v>46</v>
      </c>
      <c r="E13" s="19">
        <v>39784</v>
      </c>
      <c r="F13" s="18">
        <v>8783</v>
      </c>
      <c r="G13" s="18">
        <v>5172</v>
      </c>
      <c r="H13" s="18">
        <v>3068</v>
      </c>
      <c r="I13" s="18">
        <v>924</v>
      </c>
      <c r="J13" s="18">
        <v>341</v>
      </c>
      <c r="K13" s="18">
        <v>690</v>
      </c>
      <c r="L13" s="18">
        <v>252</v>
      </c>
      <c r="M13" s="18">
        <v>240</v>
      </c>
      <c r="N13" s="18"/>
      <c r="O13" s="18">
        <v>228</v>
      </c>
      <c r="P13" s="18">
        <v>1935</v>
      </c>
      <c r="Q13" s="18"/>
      <c r="R13" s="13">
        <f t="shared" si="0"/>
        <v>-1542</v>
      </c>
      <c r="AO13" s="14"/>
      <c r="BJ13" s="14"/>
    </row>
    <row r="14" spans="1:62" ht="12.75">
      <c r="A14" s="20" t="s">
        <v>38</v>
      </c>
      <c r="B14" s="21"/>
      <c r="C14" s="21" t="s">
        <v>39</v>
      </c>
      <c r="D14" s="22"/>
      <c r="E14" s="23"/>
      <c r="F14" s="22">
        <f aca="true" t="shared" si="1" ref="F14:Q14">SUM(F2:F13)</f>
        <v>33196</v>
      </c>
      <c r="G14" s="22">
        <f t="shared" si="1"/>
        <v>21518</v>
      </c>
      <c r="H14" s="22">
        <f t="shared" si="1"/>
        <v>17199</v>
      </c>
      <c r="I14" s="22">
        <f t="shared" si="1"/>
        <v>4245</v>
      </c>
      <c r="J14" s="22">
        <f t="shared" si="1"/>
        <v>2082</v>
      </c>
      <c r="K14" s="22">
        <f t="shared" si="1"/>
        <v>3398</v>
      </c>
      <c r="L14" s="22">
        <f t="shared" si="1"/>
        <v>558</v>
      </c>
      <c r="M14" s="22">
        <f t="shared" si="1"/>
        <v>541</v>
      </c>
      <c r="N14" s="22">
        <f t="shared" si="1"/>
        <v>2340</v>
      </c>
      <c r="O14" s="22">
        <f t="shared" si="1"/>
        <v>2216</v>
      </c>
      <c r="P14" s="22">
        <f t="shared" si="1"/>
        <v>3164</v>
      </c>
      <c r="Q14" s="24">
        <f t="shared" si="1"/>
        <v>193</v>
      </c>
      <c r="R14" s="25">
        <f t="shared" si="0"/>
        <v>-1538</v>
      </c>
      <c r="AO14" s="14"/>
      <c r="BJ14" s="14"/>
    </row>
    <row r="15" spans="1:62" ht="13.5" thickBot="1">
      <c r="A15" s="26"/>
      <c r="B15" s="27"/>
      <c r="C15" s="27"/>
      <c r="D15" s="28"/>
      <c r="E15" s="29"/>
      <c r="F15" s="28"/>
      <c r="G15" s="28"/>
      <c r="H15" s="28"/>
      <c r="I15" s="30">
        <f aca="true" t="shared" si="2" ref="I15:Q15">I14/$H$14</f>
        <v>0.24681667538810395</v>
      </c>
      <c r="J15" s="30">
        <f t="shared" si="2"/>
        <v>0.12105354962497819</v>
      </c>
      <c r="K15" s="30">
        <f t="shared" si="2"/>
        <v>0.19756962614105472</v>
      </c>
      <c r="L15" s="30">
        <f t="shared" si="2"/>
        <v>0.032443746729461015</v>
      </c>
      <c r="M15" s="30">
        <f t="shared" si="2"/>
        <v>0.031455317169602884</v>
      </c>
      <c r="N15" s="30">
        <f t="shared" si="2"/>
        <v>0.1360544217687075</v>
      </c>
      <c r="O15" s="30">
        <f t="shared" si="2"/>
        <v>0.1288447002732717</v>
      </c>
      <c r="P15" s="30">
        <f t="shared" si="2"/>
        <v>0.18396418396418396</v>
      </c>
      <c r="Q15" s="31">
        <f t="shared" si="2"/>
        <v>0.011221582650154079</v>
      </c>
      <c r="R15" s="25">
        <f t="shared" si="0"/>
        <v>-1.089423803709518</v>
      </c>
      <c r="AO15" s="14"/>
      <c r="BJ15" s="14"/>
    </row>
    <row r="16" spans="1:18" s="37" customFormat="1" ht="12.75">
      <c r="A16" s="20" t="s">
        <v>40</v>
      </c>
      <c r="B16" s="21"/>
      <c r="C16" s="32"/>
      <c r="D16" s="33"/>
      <c r="E16" s="34">
        <v>39785</v>
      </c>
      <c r="F16" s="33">
        <v>153444</v>
      </c>
      <c r="G16" s="33">
        <v>55037</v>
      </c>
      <c r="H16" s="33">
        <v>47330</v>
      </c>
      <c r="I16" s="33">
        <v>14916</v>
      </c>
      <c r="J16" s="33">
        <v>8546</v>
      </c>
      <c r="K16" s="33">
        <v>8301</v>
      </c>
      <c r="L16" s="33">
        <v>4155</v>
      </c>
      <c r="M16" s="33">
        <v>3676</v>
      </c>
      <c r="N16" s="33"/>
      <c r="O16" s="33">
        <v>4018</v>
      </c>
      <c r="P16" s="33">
        <v>3317</v>
      </c>
      <c r="Q16" s="35"/>
      <c r="R16" s="36">
        <f t="shared" si="0"/>
        <v>401</v>
      </c>
    </row>
    <row r="17" spans="1:62" ht="13.5" thickBot="1">
      <c r="A17" s="38"/>
      <c r="B17" s="39"/>
      <c r="C17" s="39"/>
      <c r="D17" s="28"/>
      <c r="E17" s="28"/>
      <c r="F17" s="28"/>
      <c r="G17" s="28"/>
      <c r="H17" s="28"/>
      <c r="I17" s="30">
        <f aca="true" t="shared" si="3" ref="I17:Q17">I16/$H$16</f>
        <v>0.3151489541517008</v>
      </c>
      <c r="J17" s="30">
        <f t="shared" si="3"/>
        <v>0.18056201140925418</v>
      </c>
      <c r="K17" s="30">
        <f t="shared" si="3"/>
        <v>0.1753855905345447</v>
      </c>
      <c r="L17" s="30">
        <f t="shared" si="3"/>
        <v>0.08778787238537925</v>
      </c>
      <c r="M17" s="30">
        <f t="shared" si="3"/>
        <v>0.0776674413691105</v>
      </c>
      <c r="N17" s="30">
        <f t="shared" si="3"/>
        <v>0</v>
      </c>
      <c r="O17" s="30">
        <f t="shared" si="3"/>
        <v>0.08489330234523558</v>
      </c>
      <c r="P17" s="30">
        <f t="shared" si="3"/>
        <v>0.07008240016902599</v>
      </c>
      <c r="Q17" s="31">
        <f t="shared" si="3"/>
        <v>0</v>
      </c>
      <c r="R17" s="25">
        <f t="shared" si="0"/>
        <v>-0.991527572364251</v>
      </c>
      <c r="AO17" s="14"/>
      <c r="BJ17" s="14"/>
    </row>
    <row r="18" spans="1:62" ht="13.5" thickBot="1">
      <c r="A18" s="40" t="s">
        <v>38</v>
      </c>
      <c r="B18" s="41"/>
      <c r="C18" s="41"/>
      <c r="D18" s="41"/>
      <c r="E18" s="42"/>
      <c r="F18" s="41">
        <f aca="true" t="shared" si="4" ref="F18:Q18">F16+F14</f>
        <v>186640</v>
      </c>
      <c r="G18" s="41">
        <f t="shared" si="4"/>
        <v>76555</v>
      </c>
      <c r="H18" s="41">
        <f t="shared" si="4"/>
        <v>64529</v>
      </c>
      <c r="I18" s="41">
        <f t="shared" si="4"/>
        <v>19161</v>
      </c>
      <c r="J18" s="41">
        <f t="shared" si="4"/>
        <v>10628</v>
      </c>
      <c r="K18" s="41">
        <f t="shared" si="4"/>
        <v>11699</v>
      </c>
      <c r="L18" s="41">
        <f t="shared" si="4"/>
        <v>4713</v>
      </c>
      <c r="M18" s="41">
        <f t="shared" si="4"/>
        <v>4217</v>
      </c>
      <c r="N18" s="41">
        <f t="shared" si="4"/>
        <v>2340</v>
      </c>
      <c r="O18" s="41">
        <f t="shared" si="4"/>
        <v>6234</v>
      </c>
      <c r="P18" s="41">
        <f t="shared" si="4"/>
        <v>6481</v>
      </c>
      <c r="Q18" s="43">
        <f t="shared" si="4"/>
        <v>193</v>
      </c>
      <c r="AN18" s="37"/>
      <c r="AO18" s="14"/>
      <c r="BI18" s="37"/>
      <c r="BJ18" s="14"/>
    </row>
    <row r="19" spans="1:62" ht="12.75">
      <c r="A19" s="44"/>
      <c r="B19" s="45"/>
      <c r="C19" s="45"/>
      <c r="D19" s="45"/>
      <c r="E19" s="46"/>
      <c r="F19" s="45"/>
      <c r="G19" s="45"/>
      <c r="H19" s="45"/>
      <c r="I19" s="47">
        <f aca="true" t="shared" si="5" ref="I19:Q19">I18/$H$18</f>
        <v>0.29693626121588745</v>
      </c>
      <c r="J19" s="47">
        <f t="shared" si="5"/>
        <v>0.16470114212214662</v>
      </c>
      <c r="K19" s="47">
        <f t="shared" si="5"/>
        <v>0.1812983309829689</v>
      </c>
      <c r="L19" s="47">
        <f t="shared" si="5"/>
        <v>0.07303692913263804</v>
      </c>
      <c r="M19" s="47">
        <f t="shared" si="5"/>
        <v>0.06535046258271475</v>
      </c>
      <c r="N19" s="47">
        <f t="shared" si="5"/>
        <v>0.03626276557826714</v>
      </c>
      <c r="O19" s="47">
        <f t="shared" si="5"/>
        <v>0.09660772675851168</v>
      </c>
      <c r="P19" s="47">
        <f t="shared" si="5"/>
        <v>0.10043546312510654</v>
      </c>
      <c r="Q19" s="47">
        <f t="shared" si="5"/>
        <v>0.0029909033147886995</v>
      </c>
      <c r="AN19" s="37"/>
      <c r="AO19" s="14"/>
      <c r="BI19" s="37"/>
      <c r="BJ19" s="14"/>
    </row>
    <row r="20" spans="1:62" ht="12.75">
      <c r="A20" s="48" t="s">
        <v>41</v>
      </c>
      <c r="B20" s="49"/>
      <c r="C20" s="50"/>
      <c r="D20" s="50"/>
      <c r="E20" s="51"/>
      <c r="F20" s="52">
        <v>3000</v>
      </c>
      <c r="G20" s="52"/>
      <c r="H20" s="53"/>
      <c r="I20" s="54">
        <f aca="true" t="shared" si="6" ref="I20:Q20">$F$20*I19</f>
        <v>890.8087836476624</v>
      </c>
      <c r="J20" s="54">
        <f t="shared" si="6"/>
        <v>494.10342636643986</v>
      </c>
      <c r="K20" s="54">
        <f t="shared" si="6"/>
        <v>543.8949929489067</v>
      </c>
      <c r="L20" s="54">
        <f t="shared" si="6"/>
        <v>219.11078739791412</v>
      </c>
      <c r="M20" s="54">
        <f t="shared" si="6"/>
        <v>196.05138774814424</v>
      </c>
      <c r="N20" s="54">
        <f t="shared" si="6"/>
        <v>108.78829673480142</v>
      </c>
      <c r="O20" s="54">
        <f t="shared" si="6"/>
        <v>289.82318027553504</v>
      </c>
      <c r="P20" s="54">
        <f t="shared" si="6"/>
        <v>301.3063893753196</v>
      </c>
      <c r="Q20" s="54">
        <f t="shared" si="6"/>
        <v>8.972709944366098</v>
      </c>
      <c r="AN20" s="37"/>
      <c r="AO20" s="14"/>
      <c r="BI20" s="37"/>
      <c r="BJ20" s="14"/>
    </row>
    <row r="21" spans="1:62" ht="12.75">
      <c r="A21" s="48"/>
      <c r="B21" s="49"/>
      <c r="C21" s="49"/>
      <c r="D21" s="49"/>
      <c r="E21" s="55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AN21" s="37"/>
      <c r="AO21" s="14"/>
      <c r="BI21" s="37"/>
      <c r="BJ21" s="14"/>
    </row>
    <row r="22" spans="1:62" ht="12.75">
      <c r="A22" s="48" t="s">
        <v>42</v>
      </c>
      <c r="B22" s="49"/>
      <c r="C22" s="49"/>
      <c r="D22" s="49"/>
      <c r="E22" s="55"/>
      <c r="F22" s="49">
        <f>SUM(I22:Q22)</f>
        <v>1787</v>
      </c>
      <c r="G22" s="49"/>
      <c r="H22" s="49"/>
      <c r="I22" s="49">
        <v>555</v>
      </c>
      <c r="J22" s="49">
        <v>340</v>
      </c>
      <c r="K22" s="49">
        <v>268</v>
      </c>
      <c r="L22" s="49">
        <v>145</v>
      </c>
      <c r="M22" s="49">
        <v>115</v>
      </c>
      <c r="N22" s="49">
        <v>164</v>
      </c>
      <c r="O22" s="49">
        <v>90</v>
      </c>
      <c r="P22" s="49">
        <v>110</v>
      </c>
      <c r="Q22" s="49"/>
      <c r="AN22" s="37"/>
      <c r="AO22" s="14"/>
      <c r="BI22" s="37"/>
      <c r="BJ22" s="14"/>
    </row>
    <row r="23" spans="1:62" ht="12.75">
      <c r="A23" s="48" t="s">
        <v>43</v>
      </c>
      <c r="B23" s="49"/>
      <c r="C23" s="49"/>
      <c r="D23" s="49"/>
      <c r="E23" s="55"/>
      <c r="F23" s="49"/>
      <c r="G23" s="49"/>
      <c r="H23" s="49"/>
      <c r="I23" s="56">
        <f aca="true" t="shared" si="7" ref="I23:P23">I20-I22</f>
        <v>335.8087836476624</v>
      </c>
      <c r="J23" s="56">
        <f t="shared" si="7"/>
        <v>154.10342636643986</v>
      </c>
      <c r="K23" s="56">
        <f t="shared" si="7"/>
        <v>275.89499294890675</v>
      </c>
      <c r="L23" s="56">
        <f t="shared" si="7"/>
        <v>74.11078739791412</v>
      </c>
      <c r="M23" s="56">
        <f t="shared" si="7"/>
        <v>81.05138774814424</v>
      </c>
      <c r="N23" s="56">
        <f t="shared" si="7"/>
        <v>-55.21170326519858</v>
      </c>
      <c r="O23" s="56">
        <f t="shared" si="7"/>
        <v>199.82318027553504</v>
      </c>
      <c r="P23" s="56">
        <f t="shared" si="7"/>
        <v>191.3063893753196</v>
      </c>
      <c r="Q23" s="57">
        <f>Q22/Q20</f>
        <v>0</v>
      </c>
      <c r="AN23" s="37"/>
      <c r="AO23" s="14"/>
      <c r="BI23" s="37"/>
      <c r="BJ23" s="14"/>
    </row>
    <row r="24" spans="1:62" ht="12.75">
      <c r="A24" s="48" t="s">
        <v>44</v>
      </c>
      <c r="B24" s="49"/>
      <c r="C24" s="49"/>
      <c r="D24" s="49"/>
      <c r="E24" s="55"/>
      <c r="F24" s="49"/>
      <c r="G24" s="49"/>
      <c r="H24" s="49"/>
      <c r="I24" s="57">
        <f aca="true" t="shared" si="8" ref="I24:Q24">I23/I20</f>
        <v>0.37697066958926995</v>
      </c>
      <c r="J24" s="57">
        <f t="shared" si="8"/>
        <v>0.3118849579726508</v>
      </c>
      <c r="K24" s="57">
        <f t="shared" si="8"/>
        <v>0.5072578283044136</v>
      </c>
      <c r="L24" s="57">
        <f t="shared" si="8"/>
        <v>0.3382343164297334</v>
      </c>
      <c r="M24" s="57">
        <f t="shared" si="8"/>
        <v>0.4134190973045609</v>
      </c>
      <c r="N24" s="57">
        <f t="shared" si="8"/>
        <v>-0.5075150997150996</v>
      </c>
      <c r="O24" s="57">
        <f t="shared" si="8"/>
        <v>0.6894658325312801</v>
      </c>
      <c r="P24" s="57">
        <f t="shared" si="8"/>
        <v>0.6349231085737798</v>
      </c>
      <c r="Q24" s="57">
        <f t="shared" si="8"/>
        <v>0</v>
      </c>
      <c r="AN24" s="37"/>
      <c r="AO24" s="14"/>
      <c r="BI24" s="37"/>
      <c r="BJ24" s="14"/>
    </row>
    <row r="25" spans="1:62" ht="12.75">
      <c r="A25" s="48"/>
      <c r="E25" s="58"/>
      <c r="F25" s="14"/>
      <c r="AN25" s="37"/>
      <c r="AO25" s="14"/>
      <c r="BI25" s="37"/>
      <c r="BJ25" s="14"/>
    </row>
    <row r="26" spans="1:62" ht="12.75">
      <c r="A26" s="48"/>
      <c r="E26" s="58"/>
      <c r="F26" s="14"/>
      <c r="AN26" s="37"/>
      <c r="AO26" s="14"/>
      <c r="BI26" s="37"/>
      <c r="BJ26" s="14"/>
    </row>
    <row r="27" spans="1:16" ht="12.75">
      <c r="A27" s="48"/>
      <c r="B27" s="48"/>
      <c r="I27" s="59"/>
      <c r="J27" s="59"/>
      <c r="K27" s="59"/>
      <c r="L27" s="59"/>
      <c r="M27" s="59"/>
      <c r="N27" s="59"/>
      <c r="O27" s="59"/>
      <c r="P27" s="59"/>
    </row>
    <row r="28" spans="1:16" ht="12.75">
      <c r="A28" s="48"/>
      <c r="B28" s="48"/>
      <c r="I28" s="60"/>
      <c r="J28" s="60"/>
      <c r="K28" s="60"/>
      <c r="L28" s="60"/>
      <c r="M28" s="60"/>
      <c r="N28" s="60"/>
      <c r="O28" s="60"/>
      <c r="P28" s="60"/>
    </row>
    <row r="29" spans="1:16" ht="12.75">
      <c r="A29" s="48"/>
      <c r="I29" s="59"/>
      <c r="J29" s="59"/>
      <c r="K29" s="59"/>
      <c r="L29" s="59"/>
      <c r="M29" s="59"/>
      <c r="N29" s="59"/>
      <c r="O29" s="59"/>
      <c r="P29" s="59"/>
    </row>
    <row r="30" spans="1:16" ht="12.75">
      <c r="A30" s="48"/>
      <c r="I30" s="59"/>
      <c r="J30" s="59"/>
      <c r="K30" s="59"/>
      <c r="L30" s="59"/>
      <c r="M30" s="59"/>
      <c r="N30" s="59"/>
      <c r="O30" s="59"/>
      <c r="P30" s="59"/>
    </row>
  </sheetData>
  <printOptions gridLines="1"/>
  <pageMargins left="0.33" right="0.35433070866141736" top="0.25" bottom="0.42" header="0.25" footer="0.17"/>
  <pageSetup fitToHeight="1" fitToWidth="1" horizontalDpi="300" verticalDpi="300" orientation="landscape" paperSize="9" scale="98" r:id="rId1"/>
  <headerFooter alignWithMargins="0">
    <oddFooter>&amp;L&amp;"Arial Narrow,Normal"U.D. C.G.T. 37&amp;CPage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Lemarie</dc:creator>
  <cp:keywords/>
  <dc:description/>
  <cp:lastModifiedBy>Sud</cp:lastModifiedBy>
  <dcterms:created xsi:type="dcterms:W3CDTF">2004-01-28T17:59:47Z</dcterms:created>
  <dcterms:modified xsi:type="dcterms:W3CDTF">2009-03-03T16:15:49Z</dcterms:modified>
  <cp:category/>
  <cp:version/>
  <cp:contentType/>
  <cp:contentStatus/>
</cp:coreProperties>
</file>